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127"/>
  <workbookPr defaultThemeVersion="124226"/>
  <mc:AlternateContent xmlns:mc="http://schemas.openxmlformats.org/markup-compatibility/2006">
    <mc:Choice Requires="x15">
      <x15ac:absPath xmlns:x15ac="http://schemas.microsoft.com/office/spreadsheetml/2010/11/ac" url="C:\Users\XPS\Documents\Consulting work\NACFE\Infrastructure\Technical Advisory Committee\Projects\Platooning\"/>
    </mc:Choice>
  </mc:AlternateContent>
  <bookViews>
    <workbookView xWindow="0" yWindow="0" windowWidth="23040" windowHeight="8508"/>
  </bookViews>
  <sheets>
    <sheet name="Platooning" sheetId="1" r:id="rId1"/>
    <sheet name="Sheet3" sheetId="3" r:id="rId2"/>
  </sheets>
  <definedNames>
    <definedName name="_xlnm.Print_Area" localSheetId="0">Platooning!$A$2:$H$61</definedName>
  </definedNames>
  <calcPr calcId="171027"/>
</workbook>
</file>

<file path=xl/calcChain.xml><?xml version="1.0" encoding="utf-8"?>
<calcChain xmlns="http://schemas.openxmlformats.org/spreadsheetml/2006/main">
  <c r="F28" i="1" l="1"/>
  <c r="F49" i="1" s="1"/>
  <c r="D28" i="1"/>
  <c r="D49" i="1" s="1"/>
  <c r="B28" i="1"/>
  <c r="B49" i="1" s="1"/>
  <c r="F26" i="1"/>
  <c r="D26" i="1"/>
  <c r="B26" i="1"/>
  <c r="B18" i="1"/>
  <c r="F7" i="1" l="1"/>
  <c r="D7" i="1"/>
  <c r="F34" i="1"/>
  <c r="F35" i="1" s="1"/>
  <c r="F41" i="1" s="1"/>
  <c r="D34" i="1"/>
  <c r="D35" i="1" s="1"/>
  <c r="D41" i="1" s="1"/>
  <c r="B34" i="1"/>
  <c r="B35" i="1" s="1"/>
  <c r="B41" i="1" s="1"/>
  <c r="F18" i="1"/>
  <c r="F48" i="1" s="1"/>
  <c r="D18" i="1"/>
  <c r="D48" i="1" s="1"/>
  <c r="B48" i="1"/>
  <c r="B7" i="1"/>
  <c r="F38" i="1" l="1"/>
  <c r="F43" i="1" s="1"/>
  <c r="D38" i="1"/>
  <c r="D43" i="1" s="1"/>
  <c r="B38" i="1"/>
  <c r="B43" i="1" s="1"/>
  <c r="B50" i="1" s="1"/>
  <c r="B52" i="1" l="1"/>
  <c r="F50" i="1" l="1"/>
  <c r="F52" i="1" s="1"/>
  <c r="D50" i="1"/>
  <c r="D52" i="1" s="1"/>
</calcChain>
</file>

<file path=xl/sharedStrings.xml><?xml version="1.0" encoding="utf-8"?>
<sst xmlns="http://schemas.openxmlformats.org/spreadsheetml/2006/main" count="85" uniqueCount="57">
  <si>
    <t>Notes:</t>
  </si>
  <si>
    <t>Benefits</t>
  </si>
  <si>
    <t>Payback in months</t>
  </si>
  <si>
    <t>Yellow boxes are for user inputs</t>
  </si>
  <si>
    <t>Total Installed Cost</t>
  </si>
  <si>
    <t>Calculated</t>
  </si>
  <si>
    <t>Fuel Savings</t>
  </si>
  <si>
    <t>Miles per tractor per year</t>
  </si>
  <si>
    <t>Fuel savings per year per truck</t>
  </si>
  <si>
    <t>Total of one time costs</t>
  </si>
  <si>
    <t>NACFE Study Payback Calculator:  2-Truck Platooning</t>
  </si>
  <si>
    <t>Scenario 1</t>
  </si>
  <si>
    <t>Scenario 2</t>
  </si>
  <si>
    <t>Scenario 3</t>
  </si>
  <si>
    <t>Miles per tractor platooning</t>
  </si>
  <si>
    <t>Costs</t>
  </si>
  <si>
    <t>Collision Avoidance Technology</t>
  </si>
  <si>
    <t>Adaptive Cruise Control</t>
  </si>
  <si>
    <t>Input $0 if already in tractor spec</t>
  </si>
  <si>
    <t>V2V Radios for Transmission</t>
  </si>
  <si>
    <t>Other Costs</t>
  </si>
  <si>
    <t>Any per truck cost (Annual subscription, etc.)</t>
  </si>
  <si>
    <t>Fuel Expense per mile per truck</t>
  </si>
  <si>
    <t>% of platooning miles in the lead</t>
  </si>
  <si>
    <t>% of platooning miles following</t>
  </si>
  <si>
    <t>Estimated % fuel savings following</t>
  </si>
  <si>
    <t>Estimated % fuel savings while in the lead</t>
  </si>
  <si>
    <t>Fuel expense saved following</t>
  </si>
  <si>
    <t>Fuel expense saved in the lead</t>
  </si>
  <si>
    <t>Fuel miles per gallon</t>
  </si>
  <si>
    <t>Fuel $ per gallon</t>
  </si>
  <si>
    <t>Input fleet data</t>
  </si>
  <si>
    <t>Total Fuel Expense per year per truck before platooning</t>
  </si>
  <si>
    <t xml:space="preserve"> </t>
  </si>
  <si>
    <t>Additional maintenance costs per truck per year</t>
  </si>
  <si>
    <t>Other Benefits?</t>
  </si>
  <si>
    <t>Total of annualized costs</t>
  </si>
  <si>
    <t>Total of annualized savings</t>
  </si>
  <si>
    <t>% of the miles platooning</t>
  </si>
  <si>
    <t>Incentivize drivers to platooning ($/mile)</t>
  </si>
  <si>
    <t>Labor to install</t>
  </si>
  <si>
    <t>Other ongoing costs?</t>
  </si>
  <si>
    <t>Repair and insurance costs</t>
  </si>
  <si>
    <t xml:space="preserve">Zero if already assumed with </t>
  </si>
  <si>
    <t>safety equipment</t>
  </si>
  <si>
    <t xml:space="preserve">© 2016 North American Council for Freight Efficiency (NACFE).   All rights reserved.  The information contained herein is proprietary and confidential.  It is for informational purposes only and does not constitute an endorsement of any product, service, industry practice, service provider, manufacturer, or manufacturing process. Nothing contained herein is intended to constitute legal, tax, or accounting advice and you rely on it at your own risk.  No portion of this material may be copied, reproduced or distributed in any manner without the express written permission of the NACFE.  </t>
  </si>
  <si>
    <t xml:space="preserve">Driver and technician training </t>
  </si>
  <si>
    <t>Calculates annual incentive</t>
  </si>
  <si>
    <t>Total Annualized Costs</t>
  </si>
  <si>
    <t>Annual Driver Incentive</t>
  </si>
  <si>
    <t>In-Cab Cameras</t>
  </si>
  <si>
    <t>Other material or tech update during ownership</t>
  </si>
  <si>
    <t xml:space="preserve">Input % </t>
  </si>
  <si>
    <t>Input your own data</t>
  </si>
  <si>
    <t>Input cost per truck per year</t>
  </si>
  <si>
    <t>Incentive per mile if any</t>
  </si>
  <si>
    <r>
      <t xml:space="preserve">Dated: </t>
    </r>
    <r>
      <rPr>
        <sz val="11"/>
        <color theme="1"/>
        <rFont val="Calibri"/>
        <family val="2"/>
        <scheme val="minor"/>
      </rPr>
      <t xml:space="preserve"> September 22, 2016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</si>
</sst>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000_);_(&quot;$&quot;* \(#,##0.000\);_(&quot;$&quot;* &quot;-&quot;??_);_(@_)"/>
    <numFmt numFmtId="167" formatCode="0.0"/>
    <numFmt numFmtId="168" formatCode="_(&quot;$&quot;* #,##0.0000_);_(&quot;$&quot;* \(#,##0.0000\);_(&quot;$&quot;* &quot;-&quot;??_);_(@_)"/>
    <numFmt numFmtId="169" formatCode="0.0%"/>
  </numFmts>
  <fonts count="6"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i/>
      <sz val="11"/>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rgb="FFFFFF00"/>
        <bgColor indexed="64"/>
      </patternFill>
    </fill>
  </fills>
  <borders count="12">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75">
    <xf numFmtId="0" fontId="0" fillId="0" borderId="0" xfId="0"/>
    <xf numFmtId="0" fontId="2" fillId="0" borderId="0" xfId="0" applyFont="1"/>
    <xf numFmtId="0" fontId="0" fillId="0" borderId="0" xfId="0" applyFill="1"/>
    <xf numFmtId="0" fontId="2" fillId="0" borderId="0" xfId="0" applyFont="1" applyAlignment="1">
      <alignment horizontal="center"/>
    </xf>
    <xf numFmtId="0" fontId="0" fillId="0" borderId="1" xfId="0" applyBorder="1"/>
    <xf numFmtId="0" fontId="0" fillId="0" borderId="0" xfId="0" applyBorder="1"/>
    <xf numFmtId="0" fontId="0" fillId="0" borderId="0" xfId="0" applyFill="1" applyBorder="1"/>
    <xf numFmtId="0" fontId="2" fillId="0" borderId="1" xfId="0" applyFont="1" applyBorder="1" applyAlignment="1">
      <alignment horizontal="center"/>
    </xf>
    <xf numFmtId="0" fontId="2" fillId="0" borderId="0" xfId="0" applyFont="1" applyBorder="1" applyAlignment="1">
      <alignment horizontal="center"/>
    </xf>
    <xf numFmtId="0" fontId="2" fillId="0" borderId="0" xfId="0" applyFont="1" applyFill="1" applyBorder="1" applyAlignment="1">
      <alignment horizontal="center"/>
    </xf>
    <xf numFmtId="0" fontId="2" fillId="0" borderId="2" xfId="0" applyFont="1" applyBorder="1" applyAlignment="1">
      <alignment horizontal="center"/>
    </xf>
    <xf numFmtId="165" fontId="0" fillId="2" borderId="0" xfId="1" applyNumberFormat="1" applyFont="1" applyFill="1" applyBorder="1"/>
    <xf numFmtId="165" fontId="0" fillId="0" borderId="0" xfId="1" applyNumberFormat="1" applyFont="1" applyFill="1" applyBorder="1"/>
    <xf numFmtId="164" fontId="0" fillId="0" borderId="0" xfId="0" applyNumberFormat="1" applyBorder="1"/>
    <xf numFmtId="0" fontId="3" fillId="0" borderId="1" xfId="0" applyFont="1" applyBorder="1"/>
    <xf numFmtId="0" fontId="4" fillId="0" borderId="1" xfId="0" applyFont="1" applyBorder="1"/>
    <xf numFmtId="0" fontId="2" fillId="0" borderId="1" xfId="0" applyFont="1" applyBorder="1"/>
    <xf numFmtId="164" fontId="2" fillId="0" borderId="0" xfId="0" applyNumberFormat="1" applyFont="1" applyBorder="1"/>
    <xf numFmtId="0" fontId="2" fillId="0" borderId="0" xfId="0" applyFont="1" applyFill="1" applyBorder="1"/>
    <xf numFmtId="164" fontId="2" fillId="0" borderId="0" xfId="2" applyNumberFormat="1" applyFont="1" applyBorder="1"/>
    <xf numFmtId="0" fontId="2" fillId="0" borderId="0" xfId="0" applyFont="1" applyBorder="1"/>
    <xf numFmtId="166" fontId="0" fillId="0" borderId="0" xfId="0" applyNumberFormat="1" applyBorder="1"/>
    <xf numFmtId="0" fontId="2" fillId="0" borderId="3" xfId="0" applyFont="1" applyBorder="1"/>
    <xf numFmtId="0" fontId="2" fillId="0" borderId="4" xfId="0" applyFont="1" applyBorder="1"/>
    <xf numFmtId="0" fontId="0" fillId="2" borderId="9" xfId="0" applyFill="1" applyBorder="1"/>
    <xf numFmtId="0" fontId="0" fillId="0" borderId="10" xfId="0" applyBorder="1"/>
    <xf numFmtId="0" fontId="0" fillId="0" borderId="10" xfId="0" applyFill="1" applyBorder="1"/>
    <xf numFmtId="165" fontId="0" fillId="0" borderId="0" xfId="1" applyNumberFormat="1" applyFont="1" applyBorder="1"/>
    <xf numFmtId="0" fontId="0" fillId="0" borderId="0" xfId="0" applyAlignment="1">
      <alignment horizontal="left" wrapText="1"/>
    </xf>
    <xf numFmtId="0" fontId="0" fillId="0" borderId="0" xfId="0" applyAlignment="1">
      <alignment horizontal="left" wrapText="1"/>
    </xf>
    <xf numFmtId="0" fontId="0" fillId="0" borderId="0" xfId="0" applyAlignment="1"/>
    <xf numFmtId="0" fontId="0" fillId="0" borderId="0" xfId="0" applyAlignment="1">
      <alignment horizontal="left"/>
    </xf>
    <xf numFmtId="8" fontId="0" fillId="0" borderId="1" xfId="0" applyNumberFormat="1" applyBorder="1"/>
    <xf numFmtId="44" fontId="0" fillId="0" borderId="0" xfId="2" applyFont="1" applyFill="1" applyBorder="1"/>
    <xf numFmtId="9" fontId="0" fillId="2" borderId="0" xfId="3" applyFont="1" applyFill="1" applyBorder="1"/>
    <xf numFmtId="164" fontId="0" fillId="2" borderId="0" xfId="0" applyNumberFormat="1" applyFont="1" applyFill="1" applyBorder="1"/>
    <xf numFmtId="0" fontId="0" fillId="0" borderId="0" xfId="0" applyFont="1" applyFill="1" applyBorder="1"/>
    <xf numFmtId="164" fontId="0" fillId="0" borderId="0" xfId="0" applyNumberFormat="1" applyFont="1" applyFill="1" applyBorder="1"/>
    <xf numFmtId="44" fontId="0" fillId="2" borderId="0" xfId="2" applyFont="1" applyFill="1" applyBorder="1"/>
    <xf numFmtId="2" fontId="0" fillId="2" borderId="0" xfId="2" applyNumberFormat="1" applyFont="1" applyFill="1" applyBorder="1"/>
    <xf numFmtId="44" fontId="2" fillId="2" borderId="0" xfId="2" applyFont="1" applyFill="1" applyBorder="1"/>
    <xf numFmtId="2" fontId="0" fillId="0" borderId="0" xfId="0" applyNumberFormat="1" applyFill="1" applyBorder="1"/>
    <xf numFmtId="9" fontId="0" fillId="0" borderId="0" xfId="3" applyFont="1" applyFill="1" applyBorder="1"/>
    <xf numFmtId="9" fontId="2" fillId="2" borderId="0" xfId="3" applyFont="1" applyFill="1" applyBorder="1"/>
    <xf numFmtId="8" fontId="4" fillId="0" borderId="1" xfId="0" applyNumberFormat="1" applyFont="1" applyBorder="1"/>
    <xf numFmtId="0" fontId="0" fillId="0" borderId="11" xfId="0" applyBorder="1" applyAlignment="1"/>
    <xf numFmtId="0" fontId="0" fillId="0" borderId="2" xfId="0" applyBorder="1" applyAlignment="1"/>
    <xf numFmtId="0" fontId="0" fillId="0" borderId="2" xfId="0" applyBorder="1" applyAlignment="1">
      <alignment horizontal="left"/>
    </xf>
    <xf numFmtId="0" fontId="2" fillId="0" borderId="2" xfId="0" applyFont="1" applyBorder="1" applyAlignment="1"/>
    <xf numFmtId="0" fontId="0" fillId="0" borderId="2" xfId="0" applyBorder="1" applyAlignment="1">
      <alignment horizontal="center"/>
    </xf>
    <xf numFmtId="0" fontId="2" fillId="0" borderId="5" xfId="0" applyFont="1" applyBorder="1" applyAlignment="1"/>
    <xf numFmtId="167" fontId="2" fillId="0" borderId="0" xfId="0" applyNumberFormat="1" applyFont="1" applyBorder="1"/>
    <xf numFmtId="2" fontId="2" fillId="0" borderId="0" xfId="0" applyNumberFormat="1" applyFont="1" applyFill="1" applyBorder="1"/>
    <xf numFmtId="0" fontId="0" fillId="0" borderId="1" xfId="0" applyFont="1" applyBorder="1"/>
    <xf numFmtId="9" fontId="2" fillId="0" borderId="0" xfId="3" applyFont="1" applyFill="1" applyBorder="1"/>
    <xf numFmtId="167" fontId="2" fillId="0" borderId="4" xfId="0" applyNumberFormat="1" applyFont="1" applyBorder="1"/>
    <xf numFmtId="167" fontId="2" fillId="0" borderId="4" xfId="0" applyNumberFormat="1" applyFont="1" applyFill="1" applyBorder="1"/>
    <xf numFmtId="44" fontId="1" fillId="2" borderId="0" xfId="2" applyFont="1" applyFill="1" applyBorder="1"/>
    <xf numFmtId="44" fontId="1" fillId="0" borderId="0" xfId="2" applyFont="1" applyFill="1" applyBorder="1"/>
    <xf numFmtId="9" fontId="1" fillId="0" borderId="0" xfId="3" applyFont="1" applyFill="1" applyBorder="1"/>
    <xf numFmtId="44" fontId="2" fillId="0" borderId="0" xfId="2" applyFont="1" applyBorder="1"/>
    <xf numFmtId="44" fontId="2" fillId="0" borderId="0" xfId="2" applyNumberFormat="1" applyFont="1" applyFill="1" applyBorder="1"/>
    <xf numFmtId="44" fontId="2" fillId="0" borderId="0" xfId="0" applyNumberFormat="1" applyFont="1" applyBorder="1"/>
    <xf numFmtId="44" fontId="2" fillId="0" borderId="0" xfId="0" applyNumberFormat="1" applyFont="1" applyFill="1" applyBorder="1"/>
    <xf numFmtId="168" fontId="1" fillId="2" borderId="0" xfId="2" applyNumberFormat="1" applyFont="1" applyFill="1" applyBorder="1"/>
    <xf numFmtId="44" fontId="2" fillId="0" borderId="0" xfId="2" applyNumberFormat="1" applyFont="1" applyBorder="1"/>
    <xf numFmtId="44" fontId="0" fillId="0" borderId="0" xfId="1" applyNumberFormat="1" applyFont="1" applyFill="1" applyBorder="1"/>
    <xf numFmtId="169" fontId="0" fillId="2" borderId="0" xfId="3" applyNumberFormat="1" applyFont="1" applyFill="1" applyBorder="1"/>
    <xf numFmtId="169" fontId="0" fillId="0" borderId="0" xfId="3" applyNumberFormat="1" applyFont="1" applyFill="1" applyBorder="1"/>
    <xf numFmtId="0" fontId="0" fillId="0" borderId="2" xfId="0" applyFont="1" applyBorder="1" applyAlignment="1"/>
    <xf numFmtId="0" fontId="0" fillId="0" borderId="0" xfId="0" applyAlignment="1">
      <alignment horizontal="center" wrapText="1"/>
    </xf>
    <xf numFmtId="0" fontId="0" fillId="0" borderId="0" xfId="0"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1207213</xdr:colOff>
      <xdr:row>0</xdr:row>
      <xdr:rowOff>1207213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07213" cy="12072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8"/>
  <sheetViews>
    <sheetView tabSelected="1" zoomScale="89" zoomScaleNormal="115" workbookViewId="0">
      <selection activeCell="J8" sqref="J8"/>
    </sheetView>
  </sheetViews>
  <sheetFormatPr defaultRowHeight="14.4" x14ac:dyDescent="0.3"/>
  <cols>
    <col min="1" max="1" width="47" customWidth="1"/>
    <col min="2" max="2" width="13.6640625" bestFit="1" customWidth="1"/>
    <col min="3" max="3" width="3" style="2" customWidth="1"/>
    <col min="4" max="4" width="12.5546875" bestFit="1" customWidth="1"/>
    <col min="5" max="5" width="3" style="2" customWidth="1"/>
    <col min="6" max="6" width="12.5546875" bestFit="1" customWidth="1"/>
    <col min="8" max="8" width="28.5546875" style="30" customWidth="1"/>
  </cols>
  <sheetData>
    <row r="1" spans="1:8" ht="98.4" customHeight="1" thickBot="1" x14ac:dyDescent="0.35"/>
    <row r="2" spans="1:8" ht="21.6" thickBot="1" x14ac:dyDescent="0.35">
      <c r="A2" s="72" t="s">
        <v>10</v>
      </c>
      <c r="B2" s="73"/>
      <c r="C2" s="73"/>
      <c r="D2" s="73"/>
      <c r="E2" s="73"/>
      <c r="F2" s="73"/>
      <c r="G2" s="73"/>
      <c r="H2" s="74"/>
    </row>
    <row r="3" spans="1:8" x14ac:dyDescent="0.3">
      <c r="A3" s="24" t="s">
        <v>3</v>
      </c>
      <c r="B3" s="25"/>
      <c r="C3" s="26"/>
      <c r="D3" s="25"/>
      <c r="E3" s="26"/>
      <c r="F3" s="25"/>
      <c r="G3" s="25"/>
      <c r="H3" s="45"/>
    </row>
    <row r="4" spans="1:8" s="3" customFormat="1" x14ac:dyDescent="0.3">
      <c r="A4" s="7"/>
      <c r="B4" s="8" t="s">
        <v>11</v>
      </c>
      <c r="C4" s="9"/>
      <c r="D4" s="8" t="s">
        <v>12</v>
      </c>
      <c r="E4" s="9"/>
      <c r="F4" s="8" t="s">
        <v>13</v>
      </c>
      <c r="G4" s="8"/>
      <c r="H4" s="10" t="s">
        <v>0</v>
      </c>
    </row>
    <row r="5" spans="1:8" x14ac:dyDescent="0.3">
      <c r="A5" s="4" t="s">
        <v>7</v>
      </c>
      <c r="B5" s="11">
        <v>110000</v>
      </c>
      <c r="C5" s="12"/>
      <c r="D5" s="11">
        <v>110000</v>
      </c>
      <c r="E5" s="12"/>
      <c r="F5" s="11">
        <v>110000</v>
      </c>
      <c r="G5" s="5"/>
      <c r="H5" s="46" t="s">
        <v>31</v>
      </c>
    </row>
    <row r="6" spans="1:8" x14ac:dyDescent="0.3">
      <c r="A6" s="4" t="s">
        <v>38</v>
      </c>
      <c r="B6" s="34">
        <v>0.75</v>
      </c>
      <c r="C6" s="12"/>
      <c r="D6" s="34">
        <v>0.75</v>
      </c>
      <c r="E6" s="12"/>
      <c r="F6" s="34">
        <v>0.5</v>
      </c>
      <c r="G6" s="5"/>
      <c r="H6" s="47" t="s">
        <v>52</v>
      </c>
    </row>
    <row r="7" spans="1:8" x14ac:dyDescent="0.3">
      <c r="A7" s="4" t="s">
        <v>14</v>
      </c>
      <c r="B7" s="12">
        <f>B6*B5</f>
        <v>82500</v>
      </c>
      <c r="C7" s="12"/>
      <c r="D7" s="12">
        <f>D6*D5</f>
        <v>82500</v>
      </c>
      <c r="E7" s="12"/>
      <c r="F7" s="12">
        <f>F6*F5</f>
        <v>55000</v>
      </c>
      <c r="G7" s="5"/>
      <c r="H7" s="69" t="s">
        <v>5</v>
      </c>
    </row>
    <row r="8" spans="1:8" x14ac:dyDescent="0.3">
      <c r="A8" s="4"/>
      <c r="B8" s="12"/>
      <c r="C8" s="12"/>
      <c r="D8" s="12"/>
      <c r="E8" s="12"/>
      <c r="F8" s="12"/>
      <c r="G8" s="5"/>
      <c r="H8" s="47"/>
    </row>
    <row r="9" spans="1:8" x14ac:dyDescent="0.3">
      <c r="A9" s="14" t="s">
        <v>15</v>
      </c>
      <c r="B9" s="5"/>
      <c r="C9" s="6"/>
      <c r="D9" s="5"/>
      <c r="E9" s="6"/>
      <c r="F9" s="5"/>
      <c r="G9" s="5"/>
      <c r="H9" s="46"/>
    </row>
    <row r="10" spans="1:8" s="1" customFormat="1" x14ac:dyDescent="0.3">
      <c r="A10" s="15" t="s">
        <v>4</v>
      </c>
      <c r="B10" s="5"/>
      <c r="C10" s="6"/>
      <c r="D10" s="5"/>
      <c r="E10" s="6"/>
      <c r="F10" s="5"/>
      <c r="G10" s="20"/>
      <c r="H10" s="48"/>
    </row>
    <row r="11" spans="1:8" x14ac:dyDescent="0.3">
      <c r="A11" s="4" t="s">
        <v>16</v>
      </c>
      <c r="B11" s="35">
        <v>1500</v>
      </c>
      <c r="C11" s="36"/>
      <c r="D11" s="35" t="s">
        <v>33</v>
      </c>
      <c r="E11" s="36"/>
      <c r="F11" s="35" t="s">
        <v>33</v>
      </c>
      <c r="G11" s="5"/>
      <c r="H11" s="47" t="s">
        <v>18</v>
      </c>
    </row>
    <row r="12" spans="1:8" x14ac:dyDescent="0.3">
      <c r="A12" s="4" t="s">
        <v>17</v>
      </c>
      <c r="B12" s="35">
        <v>250</v>
      </c>
      <c r="C12" s="36"/>
      <c r="D12" s="35" t="s">
        <v>33</v>
      </c>
      <c r="E12" s="36"/>
      <c r="F12" s="35" t="s">
        <v>33</v>
      </c>
      <c r="G12" s="5"/>
      <c r="H12" s="47" t="s">
        <v>18</v>
      </c>
    </row>
    <row r="13" spans="1:8" x14ac:dyDescent="0.3">
      <c r="A13" s="4" t="s">
        <v>19</v>
      </c>
      <c r="B13" s="35">
        <v>250</v>
      </c>
      <c r="C13" s="36"/>
      <c r="D13" s="35">
        <v>250</v>
      </c>
      <c r="E13" s="36"/>
      <c r="F13" s="35">
        <v>250</v>
      </c>
      <c r="G13" s="5"/>
      <c r="H13" s="47" t="s">
        <v>53</v>
      </c>
    </row>
    <row r="14" spans="1:8" x14ac:dyDescent="0.3">
      <c r="A14" s="4" t="s">
        <v>50</v>
      </c>
      <c r="B14" s="35">
        <v>200</v>
      </c>
      <c r="C14" s="36"/>
      <c r="D14" s="35">
        <v>200</v>
      </c>
      <c r="E14" s="36"/>
      <c r="F14" s="35">
        <v>200</v>
      </c>
      <c r="G14" s="5"/>
      <c r="H14" s="47" t="s">
        <v>53</v>
      </c>
    </row>
    <row r="15" spans="1:8" x14ac:dyDescent="0.3">
      <c r="A15" s="4" t="s">
        <v>51</v>
      </c>
      <c r="B15" s="35">
        <v>400</v>
      </c>
      <c r="C15" s="36"/>
      <c r="D15" s="35">
        <v>400</v>
      </c>
      <c r="E15" s="36"/>
      <c r="F15" s="35">
        <v>400</v>
      </c>
      <c r="G15" s="5"/>
      <c r="H15" s="47" t="s">
        <v>53</v>
      </c>
    </row>
    <row r="16" spans="1:8" x14ac:dyDescent="0.3">
      <c r="A16" s="4" t="s">
        <v>40</v>
      </c>
      <c r="B16" s="35">
        <v>200</v>
      </c>
      <c r="C16" s="36"/>
      <c r="D16" s="35">
        <v>200</v>
      </c>
      <c r="E16" s="36"/>
      <c r="F16" s="35">
        <v>200</v>
      </c>
      <c r="G16" s="5"/>
      <c r="H16" s="47" t="s">
        <v>53</v>
      </c>
    </row>
    <row r="17" spans="1:8" x14ac:dyDescent="0.3">
      <c r="A17" s="4"/>
      <c r="B17" s="37"/>
      <c r="C17" s="36"/>
      <c r="D17" s="37"/>
      <c r="E17" s="36"/>
      <c r="F17" s="37"/>
      <c r="G17" s="5"/>
      <c r="H17" s="49"/>
    </row>
    <row r="18" spans="1:8" x14ac:dyDescent="0.3">
      <c r="A18" s="15" t="s">
        <v>4</v>
      </c>
      <c r="B18" s="19">
        <f>SUM(B11:B16)</f>
        <v>2800</v>
      </c>
      <c r="C18" s="12"/>
      <c r="D18" s="19">
        <f>SUM(D11:D16)</f>
        <v>1050</v>
      </c>
      <c r="E18" s="12"/>
      <c r="F18" s="19">
        <f>SUM(F11:F16)</f>
        <v>1050</v>
      </c>
      <c r="G18" s="5"/>
      <c r="H18" s="48" t="s">
        <v>5</v>
      </c>
    </row>
    <row r="19" spans="1:8" x14ac:dyDescent="0.3">
      <c r="A19" s="4"/>
      <c r="B19" s="27"/>
      <c r="C19" s="12"/>
      <c r="D19" s="27"/>
      <c r="E19" s="12"/>
      <c r="F19" s="27"/>
      <c r="G19" s="5"/>
      <c r="H19" s="49"/>
    </row>
    <row r="20" spans="1:8" x14ac:dyDescent="0.3">
      <c r="A20" s="15" t="s">
        <v>20</v>
      </c>
      <c r="B20" s="27"/>
      <c r="C20" s="12"/>
      <c r="D20" s="27"/>
      <c r="E20" s="12"/>
      <c r="F20" s="27"/>
      <c r="G20" s="5"/>
      <c r="H20" s="49"/>
    </row>
    <row r="21" spans="1:8" x14ac:dyDescent="0.3">
      <c r="A21" s="53" t="s">
        <v>21</v>
      </c>
      <c r="B21" s="57">
        <v>200</v>
      </c>
      <c r="C21" s="58"/>
      <c r="D21" s="57">
        <v>200</v>
      </c>
      <c r="E21" s="58"/>
      <c r="F21" s="57">
        <v>200</v>
      </c>
      <c r="G21" s="5"/>
      <c r="H21" s="47" t="s">
        <v>54</v>
      </c>
    </row>
    <row r="22" spans="1:8" s="1" customFormat="1" x14ac:dyDescent="0.3">
      <c r="A22" s="53" t="s">
        <v>34</v>
      </c>
      <c r="B22" s="57">
        <v>50</v>
      </c>
      <c r="C22" s="59"/>
      <c r="D22" s="57">
        <v>50</v>
      </c>
      <c r="E22" s="59"/>
      <c r="F22" s="57">
        <v>50</v>
      </c>
      <c r="G22" s="5"/>
      <c r="H22" s="47" t="s">
        <v>54</v>
      </c>
    </row>
    <row r="23" spans="1:8" s="1" customFormat="1" x14ac:dyDescent="0.3">
      <c r="A23" s="15" t="s">
        <v>41</v>
      </c>
      <c r="B23" s="40"/>
      <c r="C23" s="54"/>
      <c r="D23" s="40"/>
      <c r="E23" s="54"/>
      <c r="F23" s="40"/>
      <c r="G23" s="5"/>
      <c r="H23" s="47"/>
    </row>
    <row r="24" spans="1:8" s="1" customFormat="1" x14ac:dyDescent="0.3">
      <c r="A24" s="53" t="s">
        <v>46</v>
      </c>
      <c r="B24" s="57">
        <v>50</v>
      </c>
      <c r="C24" s="59"/>
      <c r="D24" s="57">
        <v>50</v>
      </c>
      <c r="E24" s="59"/>
      <c r="F24" s="57">
        <v>50</v>
      </c>
      <c r="G24" s="5"/>
      <c r="H24" s="47" t="s">
        <v>54</v>
      </c>
    </row>
    <row r="25" spans="1:8" s="1" customFormat="1" x14ac:dyDescent="0.3">
      <c r="A25" s="53" t="s">
        <v>39</v>
      </c>
      <c r="B25" s="64">
        <v>7.4999999999999997E-3</v>
      </c>
      <c r="C25" s="59"/>
      <c r="D25" s="64">
        <v>7.4999999999999997E-3</v>
      </c>
      <c r="E25" s="59"/>
      <c r="F25" s="64">
        <v>7.4999999999999997E-3</v>
      </c>
      <c r="G25" s="5"/>
      <c r="H25" s="47" t="s">
        <v>55</v>
      </c>
    </row>
    <row r="26" spans="1:8" s="1" customFormat="1" x14ac:dyDescent="0.3">
      <c r="A26" s="53" t="s">
        <v>49</v>
      </c>
      <c r="B26" s="58">
        <f>B25*B5*B6</f>
        <v>618.75</v>
      </c>
      <c r="C26" s="54"/>
      <c r="D26" s="58">
        <f>D25*D5*D6</f>
        <v>618.75</v>
      </c>
      <c r="E26" s="54"/>
      <c r="F26" s="58">
        <f>F25*F5*F6</f>
        <v>412.5</v>
      </c>
      <c r="G26" s="5"/>
      <c r="H26" s="47" t="s">
        <v>47</v>
      </c>
    </row>
    <row r="27" spans="1:8" s="1" customFormat="1" x14ac:dyDescent="0.3">
      <c r="A27" s="53"/>
      <c r="B27" s="58"/>
      <c r="C27" s="54"/>
      <c r="D27" s="58"/>
      <c r="E27" s="54"/>
      <c r="F27" s="58"/>
      <c r="G27" s="5"/>
      <c r="H27" s="47"/>
    </row>
    <row r="28" spans="1:8" x14ac:dyDescent="0.3">
      <c r="A28" s="15" t="s">
        <v>48</v>
      </c>
      <c r="B28" s="65">
        <f>SUM(B21:B24)+B26</f>
        <v>918.75</v>
      </c>
      <c r="C28" s="66"/>
      <c r="D28" s="65">
        <f>SUM(D21:D24)+D26</f>
        <v>918.75</v>
      </c>
      <c r="E28" s="66"/>
      <c r="F28" s="65">
        <f>SUM(F21:F24)+F26</f>
        <v>712.5</v>
      </c>
      <c r="G28" s="5"/>
      <c r="H28" s="48" t="s">
        <v>5</v>
      </c>
    </row>
    <row r="29" spans="1:8" x14ac:dyDescent="0.3">
      <c r="A29" s="15"/>
      <c r="B29" s="19"/>
      <c r="C29" s="12"/>
      <c r="D29" s="19"/>
      <c r="E29" s="12"/>
      <c r="F29" s="19"/>
      <c r="G29" s="5"/>
      <c r="H29" s="49"/>
    </row>
    <row r="30" spans="1:8" x14ac:dyDescent="0.3">
      <c r="A30" s="14" t="s">
        <v>1</v>
      </c>
      <c r="B30" s="27"/>
      <c r="C30" s="12"/>
      <c r="D30" s="27"/>
      <c r="E30" s="12"/>
      <c r="F30" s="27"/>
      <c r="G30" s="5"/>
      <c r="H30" s="46"/>
    </row>
    <row r="31" spans="1:8" x14ac:dyDescent="0.3">
      <c r="A31" s="15" t="s">
        <v>6</v>
      </c>
      <c r="B31" s="13"/>
      <c r="C31" s="6"/>
      <c r="D31" s="21"/>
      <c r="E31" s="6"/>
      <c r="F31" s="21"/>
      <c r="G31" s="5"/>
      <c r="H31" s="46"/>
    </row>
    <row r="32" spans="1:8" x14ac:dyDescent="0.3">
      <c r="A32" s="32" t="s">
        <v>29</v>
      </c>
      <c r="B32" s="39">
        <v>7</v>
      </c>
      <c r="C32" s="41"/>
      <c r="D32" s="39">
        <v>7</v>
      </c>
      <c r="E32" s="41"/>
      <c r="F32" s="39">
        <v>7</v>
      </c>
      <c r="G32" s="5"/>
      <c r="H32" s="46" t="s">
        <v>31</v>
      </c>
    </row>
    <row r="33" spans="1:8" x14ac:dyDescent="0.3">
      <c r="A33" s="32" t="s">
        <v>30</v>
      </c>
      <c r="B33" s="38">
        <v>3</v>
      </c>
      <c r="C33" s="33"/>
      <c r="D33" s="38">
        <v>3</v>
      </c>
      <c r="E33" s="33"/>
      <c r="F33" s="38">
        <v>3</v>
      </c>
      <c r="G33" s="5"/>
      <c r="H33" s="46" t="s">
        <v>31</v>
      </c>
    </row>
    <row r="34" spans="1:8" x14ac:dyDescent="0.3">
      <c r="A34" s="32" t="s">
        <v>22</v>
      </c>
      <c r="B34" s="33">
        <f>B33/B32</f>
        <v>0.42857142857142855</v>
      </c>
      <c r="C34" s="6"/>
      <c r="D34" s="33">
        <f>D33/D32</f>
        <v>0.42857142857142855</v>
      </c>
      <c r="E34" s="6"/>
      <c r="F34" s="33">
        <f>F33/F32</f>
        <v>0.42857142857142855</v>
      </c>
      <c r="G34" s="5"/>
      <c r="H34" s="69" t="s">
        <v>5</v>
      </c>
    </row>
    <row r="35" spans="1:8" x14ac:dyDescent="0.3">
      <c r="A35" s="32" t="s">
        <v>32</v>
      </c>
      <c r="B35" s="33">
        <f>B34*B5</f>
        <v>47142.857142857138</v>
      </c>
      <c r="C35" s="6"/>
      <c r="D35" s="33">
        <f>D34*D5</f>
        <v>47142.857142857138</v>
      </c>
      <c r="E35" s="6"/>
      <c r="F35" s="33">
        <f>F34*F5</f>
        <v>47142.857142857138</v>
      </c>
      <c r="G35" s="5"/>
      <c r="H35" s="69" t="s">
        <v>5</v>
      </c>
    </row>
    <row r="36" spans="1:8" x14ac:dyDescent="0.3">
      <c r="A36" s="32" t="s">
        <v>24</v>
      </c>
      <c r="B36" s="34">
        <v>0.5</v>
      </c>
      <c r="C36" s="42"/>
      <c r="D36" s="34">
        <v>0.5</v>
      </c>
      <c r="E36" s="42"/>
      <c r="F36" s="34">
        <v>0.5</v>
      </c>
      <c r="G36" s="5"/>
      <c r="H36" s="46" t="s">
        <v>31</v>
      </c>
    </row>
    <row r="37" spans="1:8" x14ac:dyDescent="0.3">
      <c r="A37" s="32" t="s">
        <v>25</v>
      </c>
      <c r="B37" s="67">
        <v>7.4999999999999997E-2</v>
      </c>
      <c r="C37" s="68"/>
      <c r="D37" s="67">
        <v>7.4999999999999997E-2</v>
      </c>
      <c r="E37" s="68"/>
      <c r="F37" s="67">
        <v>7.4999999999999997E-2</v>
      </c>
      <c r="G37" s="5"/>
      <c r="H37" s="46" t="s">
        <v>31</v>
      </c>
    </row>
    <row r="38" spans="1:8" x14ac:dyDescent="0.3">
      <c r="A38" s="32" t="s">
        <v>27</v>
      </c>
      <c r="B38" s="33">
        <f>B35*B6*B36*B37</f>
        <v>1325.8928571428571</v>
      </c>
      <c r="C38" s="6"/>
      <c r="D38" s="33">
        <f>D35*D6*D36*D37</f>
        <v>1325.8928571428571</v>
      </c>
      <c r="E38" s="6"/>
      <c r="F38" s="33">
        <f>F35*F6*F36*F37</f>
        <v>883.92857142857133</v>
      </c>
      <c r="G38" s="5"/>
      <c r="H38" s="69" t="s">
        <v>5</v>
      </c>
    </row>
    <row r="39" spans="1:8" x14ac:dyDescent="0.3">
      <c r="A39" s="32" t="s">
        <v>23</v>
      </c>
      <c r="B39" s="34">
        <v>0.5</v>
      </c>
      <c r="C39" s="42"/>
      <c r="D39" s="34">
        <v>0.5</v>
      </c>
      <c r="E39" s="42"/>
      <c r="F39" s="34">
        <v>0.5</v>
      </c>
      <c r="G39" s="5"/>
      <c r="H39" s="69" t="s">
        <v>31</v>
      </c>
    </row>
    <row r="40" spans="1:8" x14ac:dyDescent="0.3">
      <c r="A40" s="32" t="s">
        <v>26</v>
      </c>
      <c r="B40" s="34">
        <v>0.03</v>
      </c>
      <c r="C40" s="42"/>
      <c r="D40" s="34">
        <v>0.03</v>
      </c>
      <c r="E40" s="42"/>
      <c r="F40" s="34">
        <v>0.03</v>
      </c>
      <c r="G40" s="5"/>
      <c r="H40" s="69" t="s">
        <v>31</v>
      </c>
    </row>
    <row r="41" spans="1:8" x14ac:dyDescent="0.3">
      <c r="A41" s="32" t="s">
        <v>28</v>
      </c>
      <c r="B41" s="33">
        <f>B35*B6*B39*B40</f>
        <v>530.35714285714278</v>
      </c>
      <c r="C41" s="6"/>
      <c r="D41" s="33">
        <f>D35*D6*D39*D40</f>
        <v>530.35714285714278</v>
      </c>
      <c r="E41" s="6"/>
      <c r="F41" s="33">
        <f>F35*F6*F39*F40</f>
        <v>353.5714285714285</v>
      </c>
      <c r="G41" s="5"/>
      <c r="H41" s="69" t="s">
        <v>5</v>
      </c>
    </row>
    <row r="42" spans="1:8" x14ac:dyDescent="0.3">
      <c r="A42" s="32"/>
      <c r="B42" s="33"/>
      <c r="C42" s="6"/>
      <c r="D42" s="33"/>
      <c r="E42" s="6"/>
      <c r="F42" s="33"/>
      <c r="G42" s="5"/>
      <c r="H42" s="46"/>
    </row>
    <row r="43" spans="1:8" s="1" customFormat="1" x14ac:dyDescent="0.3">
      <c r="A43" s="44" t="s">
        <v>8</v>
      </c>
      <c r="B43" s="61">
        <f>(B38+B41)</f>
        <v>1856.25</v>
      </c>
      <c r="C43" s="61"/>
      <c r="D43" s="61">
        <f>(D38+D41)</f>
        <v>1856.25</v>
      </c>
      <c r="E43" s="61"/>
      <c r="F43" s="61">
        <f>(F38+F41)</f>
        <v>1237.4999999999998</v>
      </c>
      <c r="G43" s="5"/>
      <c r="H43" s="48" t="s">
        <v>5</v>
      </c>
    </row>
    <row r="44" spans="1:8" x14ac:dyDescent="0.3">
      <c r="A44" s="15" t="s">
        <v>42</v>
      </c>
      <c r="B44" s="60">
        <v>500</v>
      </c>
      <c r="C44" s="6"/>
      <c r="D44" s="5"/>
      <c r="E44" s="6"/>
      <c r="F44" s="5"/>
      <c r="G44" s="20"/>
      <c r="H44" s="48" t="s">
        <v>43</v>
      </c>
    </row>
    <row r="45" spans="1:8" s="1" customFormat="1" x14ac:dyDescent="0.3">
      <c r="A45" s="15" t="s">
        <v>35</v>
      </c>
      <c r="B45" s="40"/>
      <c r="C45" s="43"/>
      <c r="D45" s="40"/>
      <c r="E45" s="43"/>
      <c r="F45" s="40"/>
      <c r="G45" s="5"/>
      <c r="H45" s="48" t="s">
        <v>44</v>
      </c>
    </row>
    <row r="46" spans="1:8" x14ac:dyDescent="0.3">
      <c r="A46" s="4"/>
      <c r="B46" s="5"/>
      <c r="C46" s="6"/>
      <c r="D46" s="5"/>
      <c r="E46" s="6"/>
      <c r="F46" s="5"/>
      <c r="G46" s="5"/>
      <c r="H46" s="46"/>
    </row>
    <row r="47" spans="1:8" x14ac:dyDescent="0.3">
      <c r="A47" s="4"/>
      <c r="B47" s="5"/>
      <c r="C47" s="6"/>
      <c r="D47" s="5"/>
      <c r="E47" s="6"/>
      <c r="F47" s="5"/>
      <c r="G47" s="20"/>
      <c r="H47" s="48"/>
    </row>
    <row r="48" spans="1:8" x14ac:dyDescent="0.3">
      <c r="A48" s="16" t="s">
        <v>9</v>
      </c>
      <c r="B48" s="62">
        <f>B18</f>
        <v>2800</v>
      </c>
      <c r="C48" s="63"/>
      <c r="D48" s="62">
        <f>D18</f>
        <v>1050</v>
      </c>
      <c r="E48" s="63"/>
      <c r="F48" s="62">
        <f>F18</f>
        <v>1050</v>
      </c>
      <c r="G48" s="20"/>
      <c r="H48" s="48" t="s">
        <v>5</v>
      </c>
    </row>
    <row r="49" spans="1:8" x14ac:dyDescent="0.3">
      <c r="A49" s="16" t="s">
        <v>36</v>
      </c>
      <c r="B49" s="62">
        <f>B28</f>
        <v>918.75</v>
      </c>
      <c r="C49" s="63"/>
      <c r="D49" s="62">
        <f>D28</f>
        <v>918.75</v>
      </c>
      <c r="E49" s="62"/>
      <c r="F49" s="62">
        <f>F28</f>
        <v>712.5</v>
      </c>
      <c r="G49" s="20"/>
      <c r="H49" s="48" t="s">
        <v>5</v>
      </c>
    </row>
    <row r="50" spans="1:8" x14ac:dyDescent="0.3">
      <c r="A50" s="16" t="s">
        <v>37</v>
      </c>
      <c r="B50" s="62">
        <f>SUM(B43:B45)</f>
        <v>2356.25</v>
      </c>
      <c r="C50" s="63"/>
      <c r="D50" s="62">
        <f>SUM(D43:D45)</f>
        <v>1856.25</v>
      </c>
      <c r="E50" s="63"/>
      <c r="F50" s="62">
        <f>SUM(F43:F45)</f>
        <v>1237.4999999999998</v>
      </c>
      <c r="G50" s="20"/>
      <c r="H50" s="48" t="s">
        <v>5</v>
      </c>
    </row>
    <row r="51" spans="1:8" s="1" customFormat="1" x14ac:dyDescent="0.3">
      <c r="A51" s="16"/>
      <c r="B51" s="17"/>
      <c r="C51" s="18"/>
      <c r="D51" s="17"/>
      <c r="E51" s="18"/>
      <c r="F51" s="17"/>
      <c r="G51" s="20"/>
      <c r="H51" s="48"/>
    </row>
    <row r="52" spans="1:8" s="1" customFormat="1" ht="15" thickBot="1" x14ac:dyDescent="0.35">
      <c r="A52" s="22" t="s">
        <v>2</v>
      </c>
      <c r="B52" s="55">
        <f>B48/(B50-B49)*12</f>
        <v>23.373913043478261</v>
      </c>
      <c r="C52" s="56"/>
      <c r="D52" s="55">
        <f>D48/(D50-D49)*12</f>
        <v>13.440000000000001</v>
      </c>
      <c r="E52" s="56"/>
      <c r="F52" s="55">
        <f>F48/(F50-F49)*12</f>
        <v>24.000000000000011</v>
      </c>
      <c r="G52" s="23"/>
      <c r="H52" s="50" t="s">
        <v>5</v>
      </c>
    </row>
    <row r="54" spans="1:8" x14ac:dyDescent="0.3">
      <c r="A54" s="20" t="s">
        <v>56</v>
      </c>
      <c r="B54" s="51"/>
      <c r="C54" s="52"/>
      <c r="D54" s="51"/>
      <c r="E54" s="52"/>
      <c r="F54" s="51"/>
      <c r="G54" s="52"/>
    </row>
    <row r="55" spans="1:8" ht="14.4" customHeight="1" x14ac:dyDescent="0.3">
      <c r="A55" s="1" t="s">
        <v>0</v>
      </c>
      <c r="G55" s="2"/>
      <c r="H55" s="29"/>
    </row>
    <row r="56" spans="1:8" ht="65.400000000000006" customHeight="1" x14ac:dyDescent="0.3">
      <c r="A56" s="71" t="s">
        <v>45</v>
      </c>
      <c r="B56" s="71"/>
      <c r="C56" s="71"/>
      <c r="D56" s="71"/>
      <c r="E56" s="71"/>
      <c r="F56" s="71"/>
      <c r="G56" s="71"/>
      <c r="H56" s="71"/>
    </row>
    <row r="59" spans="1:8" ht="30" customHeight="1" x14ac:dyDescent="0.3">
      <c r="A59" s="70"/>
      <c r="B59" s="70"/>
      <c r="C59" s="70"/>
      <c r="D59" s="70"/>
      <c r="E59" s="70"/>
      <c r="F59" s="70"/>
      <c r="G59" s="70"/>
      <c r="H59" s="70"/>
    </row>
    <row r="61" spans="1:8" ht="29.25" customHeight="1" x14ac:dyDescent="0.3">
      <c r="B61" s="28"/>
      <c r="C61" s="28"/>
      <c r="D61" s="28"/>
      <c r="E61" s="28"/>
      <c r="F61" s="28"/>
      <c r="G61" s="28"/>
      <c r="H61" s="31"/>
    </row>
    <row r="62" spans="1:8" x14ac:dyDescent="0.3">
      <c r="B62" s="2"/>
      <c r="C62"/>
      <c r="D62" s="2"/>
      <c r="E62"/>
      <c r="G62" s="30"/>
      <c r="H62"/>
    </row>
    <row r="63" spans="1:8" x14ac:dyDescent="0.3">
      <c r="B63" s="2"/>
      <c r="C63"/>
      <c r="D63" s="2"/>
      <c r="E63"/>
      <c r="G63" s="30"/>
      <c r="H63"/>
    </row>
    <row r="64" spans="1:8" x14ac:dyDescent="0.3">
      <c r="B64" s="2"/>
      <c r="C64"/>
      <c r="D64" s="2"/>
      <c r="E64"/>
      <c r="G64" s="30"/>
      <c r="H64"/>
    </row>
    <row r="65" spans="2:8" x14ac:dyDescent="0.3">
      <c r="B65" s="2"/>
      <c r="C65"/>
      <c r="D65" s="2"/>
      <c r="E65"/>
      <c r="G65" s="30"/>
      <c r="H65"/>
    </row>
    <row r="66" spans="2:8" x14ac:dyDescent="0.3">
      <c r="B66" s="2"/>
      <c r="C66"/>
      <c r="D66" s="2"/>
      <c r="E66"/>
      <c r="G66" s="30"/>
      <c r="H66"/>
    </row>
    <row r="67" spans="2:8" x14ac:dyDescent="0.3">
      <c r="B67" s="2"/>
      <c r="C67"/>
      <c r="D67" s="2"/>
      <c r="E67"/>
      <c r="G67" s="30"/>
      <c r="H67"/>
    </row>
    <row r="68" spans="2:8" x14ac:dyDescent="0.3">
      <c r="B68" s="2"/>
      <c r="C68"/>
      <c r="D68" s="2"/>
      <c r="E68"/>
      <c r="G68" s="30"/>
      <c r="H68"/>
    </row>
  </sheetData>
  <mergeCells count="3">
    <mergeCell ref="A59:H59"/>
    <mergeCell ref="A56:H56"/>
    <mergeCell ref="A2:H2"/>
  </mergeCells>
  <pageMargins left="0.7" right="0.7" top="0.75" bottom="0.75" header="0.3" footer="0.3"/>
  <pageSetup scale="80" orientation="portrait" r:id="rId1"/>
  <ignoredErrors>
    <ignoredError sqref="B28 F28 D28"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Platooning</vt:lpstr>
      <vt:lpstr>Sheet3</vt:lpstr>
      <vt:lpstr>Platooning!Print_Area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XPS</cp:lastModifiedBy>
  <cp:lastPrinted>2013-07-08T10:34:37Z</cp:lastPrinted>
  <dcterms:created xsi:type="dcterms:W3CDTF">2013-05-14T10:08:31Z</dcterms:created>
  <dcterms:modified xsi:type="dcterms:W3CDTF">2016-09-23T00:42:46Z</dcterms:modified>
</cp:coreProperties>
</file>