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 Roeth\Documents\Consulting work\NACFE\Infrastructure\Technical Advisory Committee\Projects\6x2 package\payback calculator\"/>
    </mc:Choice>
  </mc:AlternateContent>
  <bookViews>
    <workbookView xWindow="240" yWindow="48" windowWidth="20112" windowHeight="7992"/>
  </bookViews>
  <sheets>
    <sheet name="Template" sheetId="1" r:id="rId1"/>
    <sheet name="Sheet3" sheetId="3" r:id="rId2"/>
  </sheets>
  <definedNames>
    <definedName name="_xlnm.Print_Area" localSheetId="0">Template!$A$1:$J$43</definedName>
  </definedNames>
  <calcPr calcId="152511"/>
</workbook>
</file>

<file path=xl/calcChain.xml><?xml version="1.0" encoding="utf-8"?>
<calcChain xmlns="http://schemas.openxmlformats.org/spreadsheetml/2006/main">
  <c r="F12" i="1" l="1"/>
  <c r="D12" i="1"/>
  <c r="B12" i="1"/>
  <c r="F10" i="1"/>
  <c r="D10" i="1"/>
  <c r="B10" i="1"/>
  <c r="F25" i="1" l="1"/>
  <c r="D25" i="1"/>
  <c r="B25" i="1"/>
  <c r="F16" i="1"/>
  <c r="F17" i="1" s="1"/>
  <c r="F31" i="1" s="1"/>
  <c r="D30" i="1" l="1"/>
  <c r="F30" i="1"/>
  <c r="F33" i="1" s="1"/>
  <c r="B30" i="1"/>
  <c r="D16" i="1"/>
  <c r="D17" i="1" s="1"/>
  <c r="D31" i="1" s="1"/>
  <c r="B16" i="1"/>
  <c r="B17" i="1" s="1"/>
  <c r="B31" i="1" s="1"/>
  <c r="D33" i="1" l="1"/>
  <c r="B33" i="1"/>
</calcChain>
</file>

<file path=xl/sharedStrings.xml><?xml version="1.0" encoding="utf-8"?>
<sst xmlns="http://schemas.openxmlformats.org/spreadsheetml/2006/main" count="56" uniqueCount="47">
  <si>
    <t>Notes:</t>
  </si>
  <si>
    <t>Benefits</t>
  </si>
  <si>
    <t>Tire Wear</t>
  </si>
  <si>
    <t>Payback in months</t>
  </si>
  <si>
    <t>Sources:</t>
  </si>
  <si>
    <t>Yellow boxes are for user inputs</t>
  </si>
  <si>
    <t>Total Installed Cost</t>
  </si>
  <si>
    <t>Calculated</t>
  </si>
  <si>
    <t>Fleet Input</t>
  </si>
  <si>
    <t>NACFE Study Payback Calculator:  6x2 Axles</t>
  </si>
  <si>
    <t>Fuel Savings</t>
  </si>
  <si>
    <t>Miles per tractor per year</t>
  </si>
  <si>
    <t>Source 1</t>
  </si>
  <si>
    <t>Fuel Expense per mile</t>
  </si>
  <si>
    <t>Fuel Expense per year per truck</t>
  </si>
  <si>
    <t>Maintenance</t>
  </si>
  <si>
    <t>Maintenance savings per truck per year</t>
  </si>
  <si>
    <t>Weight Savings</t>
  </si>
  <si>
    <t>Fleet's weight sensitivity</t>
  </si>
  <si>
    <t>Fuel savings per year per truck</t>
  </si>
  <si>
    <t>High</t>
  </si>
  <si>
    <t>Slight</t>
  </si>
  <si>
    <t>None</t>
  </si>
  <si>
    <t>Weight reduction in lbs</t>
  </si>
  <si>
    <t>Weight benefit per lb</t>
  </si>
  <si>
    <t>Source NACFE Interviews</t>
  </si>
  <si>
    <t>Source Axle Mfrs</t>
  </si>
  <si>
    <t>Consequences</t>
  </si>
  <si>
    <t>Tire Wear cost per year</t>
  </si>
  <si>
    <t>Tire wear cost per mile</t>
  </si>
  <si>
    <t>Now</t>
  </si>
  <si>
    <t>Soon</t>
  </si>
  <si>
    <t>Future</t>
  </si>
  <si>
    <t>Resale Value</t>
  </si>
  <si>
    <t>Penalty / Benefit at end of first owner life</t>
  </si>
  <si>
    <t>Total of one time costs</t>
  </si>
  <si>
    <t>Total of year over year savings</t>
  </si>
  <si>
    <t>Berg - Resale Values</t>
  </si>
  <si>
    <t>This calculator is meant to assist in making decisions on the purchase of 6x2 axle systems.  It is not meant to guarantee any specific business economic results.</t>
  </si>
  <si>
    <t>1.  An aggregation of NACFE Study interviews - 2013 - $2,000 upcharge for 6x2 with Load Shifting, shifting to cost nuetral in the future.</t>
  </si>
  <si>
    <t>Upcharge allowance per truck at purchase</t>
  </si>
  <si>
    <t>Source NACFE Interviews 4</t>
  </si>
  <si>
    <t>Source 3</t>
  </si>
  <si>
    <t>Source NACFE Interviews 2</t>
  </si>
  <si>
    <t>3.  ATRI Operational Costs of Trucking, Sept 4, 2013</t>
  </si>
  <si>
    <t>4.  Tom Berg, Truckinginfo.com, May 2013.  Truck Blue Book values.</t>
  </si>
  <si>
    <t>2.  Possible new truck purchase allowance = $3/lb for slight and $8/lb for highly sensitive weight fleets (Bulk Haulers,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</si>
</sst>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_);_(&quot;$&quot;* \(#,##0.000\);_(&quot;$&quot;* &quot;-&quot;??_);_(@_)"/>
    <numFmt numFmtId="167" formatCode="_(&quot;$&quot;* #,##0.0000_);_(&quot;$&quot;* \(#,##0.00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0" fillId="0" borderId="0" xfId="0" applyFill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0" fillId="2" borderId="0" xfId="1" applyNumberFormat="1" applyFont="1" applyFill="1" applyBorder="1"/>
    <xf numFmtId="165" fontId="0" fillId="0" borderId="0" xfId="1" applyNumberFormat="1" applyFont="1" applyFill="1" applyBorder="1"/>
    <xf numFmtId="164" fontId="0" fillId="0" borderId="0" xfId="2" applyNumberFormat="1" applyFont="1" applyFill="1" applyBorder="1"/>
    <xf numFmtId="164" fontId="0" fillId="0" borderId="0" xfId="0" applyNumberFormat="1" applyBorder="1"/>
    <xf numFmtId="0" fontId="3" fillId="0" borderId="1" xfId="0" applyFont="1" applyBorder="1"/>
    <xf numFmtId="0" fontId="4" fillId="0" borderId="1" xfId="0" applyFont="1" applyBorder="1"/>
    <xf numFmtId="0" fontId="2" fillId="0" borderId="1" xfId="0" applyFont="1" applyBorder="1"/>
    <xf numFmtId="164" fontId="2" fillId="0" borderId="0" xfId="0" applyNumberFormat="1" applyFont="1" applyBorder="1"/>
    <xf numFmtId="0" fontId="2" fillId="0" borderId="0" xfId="0" applyFont="1" applyFill="1" applyBorder="1"/>
    <xf numFmtId="166" fontId="0" fillId="0" borderId="0" xfId="2" applyNumberFormat="1" applyFont="1" applyFill="1" applyBorder="1"/>
    <xf numFmtId="164" fontId="2" fillId="0" borderId="0" xfId="2" applyNumberFormat="1" applyFont="1" applyBorder="1"/>
    <xf numFmtId="164" fontId="2" fillId="0" borderId="0" xfId="2" applyNumberFormat="1" applyFont="1" applyFill="1" applyBorder="1"/>
    <xf numFmtId="0" fontId="2" fillId="0" borderId="0" xfId="0" applyFont="1" applyBorder="1"/>
    <xf numFmtId="0" fontId="2" fillId="0" borderId="2" xfId="0" applyFont="1" applyBorder="1"/>
    <xf numFmtId="166" fontId="0" fillId="0" borderId="0" xfId="0" applyNumberFormat="1" applyBorder="1"/>
    <xf numFmtId="0" fontId="2" fillId="0" borderId="3" xfId="0" applyFont="1" applyBorder="1"/>
    <xf numFmtId="2" fontId="2" fillId="0" borderId="4" xfId="0" applyNumberFormat="1" applyFont="1" applyBorder="1"/>
    <xf numFmtId="2" fontId="2" fillId="0" borderId="4" xfId="0" applyNumberFormat="1" applyFont="1" applyFill="1" applyBorder="1"/>
    <xf numFmtId="0" fontId="2" fillId="0" borderId="4" xfId="0" applyFont="1" applyBorder="1"/>
    <xf numFmtId="0" fontId="2" fillId="0" borderId="5" xfId="0" applyFont="1" applyBorder="1"/>
    <xf numFmtId="164" fontId="0" fillId="0" borderId="2" xfId="2" applyNumberFormat="1" applyFont="1" applyBorder="1"/>
    <xf numFmtId="0" fontId="0" fillId="2" borderId="9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165" fontId="0" fillId="0" borderId="0" xfId="1" applyNumberFormat="1" applyFont="1" applyBorder="1"/>
    <xf numFmtId="0" fontId="0" fillId="0" borderId="0" xfId="0" applyAlignment="1">
      <alignment horizontal="left" wrapText="1"/>
    </xf>
    <xf numFmtId="0" fontId="0" fillId="0" borderId="10" xfId="0" applyBorder="1" applyAlignment="1"/>
    <xf numFmtId="0" fontId="0" fillId="0" borderId="0" xfId="0" applyAlignment="1"/>
    <xf numFmtId="0" fontId="0" fillId="0" borderId="0" xfId="0" applyAlignment="1">
      <alignment horizontal="left"/>
    </xf>
    <xf numFmtId="8" fontId="0" fillId="0" borderId="1" xfId="0" applyNumberFormat="1" applyBorder="1"/>
    <xf numFmtId="44" fontId="0" fillId="0" borderId="0" xfId="2" applyFont="1" applyBorder="1"/>
    <xf numFmtId="44" fontId="0" fillId="0" borderId="0" xfId="2" applyFont="1" applyFill="1" applyBorder="1"/>
    <xf numFmtId="10" fontId="0" fillId="2" borderId="0" xfId="3" applyNumberFormat="1" applyFont="1" applyFill="1" applyBorder="1"/>
    <xf numFmtId="0" fontId="0" fillId="0" borderId="1" xfId="0" applyFont="1" applyBorder="1"/>
    <xf numFmtId="167" fontId="0" fillId="0" borderId="0" xfId="2" applyNumberFormat="1" applyFont="1" applyBorder="1"/>
    <xf numFmtId="164" fontId="2" fillId="2" borderId="0" xfId="0" applyNumberFormat="1" applyFont="1" applyFill="1" applyBorder="1"/>
    <xf numFmtId="164" fontId="2" fillId="0" borderId="2" xfId="2" applyNumberFormat="1" applyFont="1" applyBorder="1"/>
    <xf numFmtId="8" fontId="2" fillId="0" borderId="1" xfId="0" applyNumberFormat="1" applyFont="1" applyBorder="1"/>
    <xf numFmtId="44" fontId="2" fillId="0" borderId="0" xfId="2" applyFont="1" applyBorder="1"/>
    <xf numFmtId="9" fontId="2" fillId="0" borderId="0" xfId="3" applyFont="1" applyFill="1" applyBorder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/>
    <xf numFmtId="0" fontId="0" fillId="0" borderId="4" xfId="0" applyFont="1" applyBorder="1" applyAlignment="1"/>
    <xf numFmtId="0" fontId="0" fillId="0" borderId="0" xfId="0" applyAlignment="1">
      <alignment horizontal="left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zoomScaleNormal="100" workbookViewId="0">
      <selection sqref="A1:J1"/>
    </sheetView>
  </sheetViews>
  <sheetFormatPr defaultRowHeight="14.4" x14ac:dyDescent="0.3"/>
  <cols>
    <col min="1" max="1" width="42.5546875" bestFit="1" customWidth="1"/>
    <col min="2" max="2" width="13.6640625" bestFit="1" customWidth="1"/>
    <col min="3" max="3" width="3" style="2" customWidth="1"/>
    <col min="4" max="4" width="12.5546875" bestFit="1" customWidth="1"/>
    <col min="5" max="5" width="3" style="2" customWidth="1"/>
    <col min="6" max="6" width="12.5546875" bestFit="1" customWidth="1"/>
    <col min="8" max="8" width="8.88671875" style="40"/>
    <col min="9" max="9" width="10.5546875" bestFit="1" customWidth="1"/>
  </cols>
  <sheetData>
    <row r="1" spans="1:10" ht="21.6" thickBot="1" x14ac:dyDescent="0.35">
      <c r="A1" s="59" t="s">
        <v>9</v>
      </c>
      <c r="B1" s="60"/>
      <c r="C1" s="60"/>
      <c r="D1" s="60"/>
      <c r="E1" s="60"/>
      <c r="F1" s="60"/>
      <c r="G1" s="60"/>
      <c r="H1" s="60"/>
      <c r="I1" s="60"/>
      <c r="J1" s="61"/>
    </row>
    <row r="2" spans="1:10" x14ac:dyDescent="0.3">
      <c r="A2" s="33" t="s">
        <v>5</v>
      </c>
      <c r="B2" s="34"/>
      <c r="C2" s="35"/>
      <c r="D2" s="34"/>
      <c r="E2" s="35"/>
      <c r="F2" s="34"/>
      <c r="G2" s="34"/>
      <c r="H2" s="39"/>
      <c r="I2" s="34"/>
      <c r="J2" s="36"/>
    </row>
    <row r="3" spans="1:10" s="3" customFormat="1" x14ac:dyDescent="0.3">
      <c r="A3" s="8"/>
      <c r="B3" s="9" t="s">
        <v>30</v>
      </c>
      <c r="C3" s="10"/>
      <c r="D3" s="9" t="s">
        <v>31</v>
      </c>
      <c r="E3" s="10"/>
      <c r="F3" s="9" t="s">
        <v>32</v>
      </c>
      <c r="G3" s="9"/>
      <c r="H3" s="9" t="s">
        <v>0</v>
      </c>
      <c r="I3" s="9"/>
      <c r="J3" s="11"/>
    </row>
    <row r="4" spans="1:10" x14ac:dyDescent="0.3">
      <c r="A4" s="4" t="s">
        <v>11</v>
      </c>
      <c r="B4" s="12">
        <v>100000</v>
      </c>
      <c r="C4" s="13"/>
      <c r="D4" s="12">
        <v>100000</v>
      </c>
      <c r="E4" s="13"/>
      <c r="F4" s="12">
        <v>100000</v>
      </c>
      <c r="G4" s="5"/>
      <c r="H4" s="53" t="s">
        <v>8</v>
      </c>
      <c r="I4" s="5"/>
      <c r="J4" s="32"/>
    </row>
    <row r="5" spans="1:10" s="1" customFormat="1" x14ac:dyDescent="0.3">
      <c r="A5" s="18" t="s">
        <v>6</v>
      </c>
      <c r="B5" s="48">
        <v>2000</v>
      </c>
      <c r="C5" s="20"/>
      <c r="D5" s="48">
        <v>1000</v>
      </c>
      <c r="E5" s="20"/>
      <c r="F5" s="48">
        <v>0</v>
      </c>
      <c r="G5" s="24"/>
      <c r="H5" s="54" t="s">
        <v>12</v>
      </c>
      <c r="I5" s="24"/>
      <c r="J5" s="49"/>
    </row>
    <row r="6" spans="1:10" x14ac:dyDescent="0.3">
      <c r="A6" s="4"/>
      <c r="B6" s="37"/>
      <c r="C6" s="13"/>
      <c r="D6" s="37"/>
      <c r="E6" s="13"/>
      <c r="F6" s="37"/>
      <c r="G6" s="5"/>
      <c r="H6" s="55"/>
      <c r="I6" s="5"/>
      <c r="J6" s="32"/>
    </row>
    <row r="7" spans="1:10" x14ac:dyDescent="0.3">
      <c r="A7" s="16" t="s">
        <v>1</v>
      </c>
      <c r="B7" s="5"/>
      <c r="C7" s="6"/>
      <c r="D7" s="5"/>
      <c r="E7" s="6"/>
      <c r="F7" s="5"/>
      <c r="G7" s="5"/>
      <c r="H7" s="54"/>
      <c r="I7" s="5"/>
      <c r="J7" s="7"/>
    </row>
    <row r="8" spans="1:10" x14ac:dyDescent="0.3">
      <c r="A8" s="17" t="s">
        <v>17</v>
      </c>
      <c r="B8" s="5"/>
      <c r="C8" s="6"/>
      <c r="D8" s="5"/>
      <c r="E8" s="6"/>
      <c r="F8" s="5"/>
      <c r="G8" s="5"/>
      <c r="H8" s="54"/>
      <c r="I8" s="5"/>
      <c r="J8" s="7"/>
    </row>
    <row r="9" spans="1:10" x14ac:dyDescent="0.3">
      <c r="A9" s="4" t="s">
        <v>18</v>
      </c>
      <c r="B9" s="45" t="s">
        <v>22</v>
      </c>
      <c r="C9" s="6"/>
      <c r="D9" s="45" t="s">
        <v>22</v>
      </c>
      <c r="E9" s="6"/>
      <c r="F9" s="45" t="s">
        <v>22</v>
      </c>
      <c r="G9" s="5"/>
      <c r="H9" s="54" t="s">
        <v>8</v>
      </c>
      <c r="I9" s="5"/>
      <c r="J9" s="7"/>
    </row>
    <row r="10" spans="1:10" x14ac:dyDescent="0.3">
      <c r="A10" s="4" t="s">
        <v>24</v>
      </c>
      <c r="B10" s="43">
        <f>IF(B9="High", 8, IF(B9="Slight", 3, IF(B9="None", 0)))</f>
        <v>0</v>
      </c>
      <c r="C10" s="21"/>
      <c r="D10" s="43">
        <f>IF(D9="High", 8, IF(D9="Slight", 3, IF(D9="None", 0)))</f>
        <v>0</v>
      </c>
      <c r="E10" s="21"/>
      <c r="F10" s="43">
        <f>IF(F9="High", 8, IF(F9="Slight", 3, IF(F9="None", 0)))</f>
        <v>0</v>
      </c>
      <c r="G10" s="5"/>
      <c r="H10" s="54" t="s">
        <v>43</v>
      </c>
      <c r="I10" s="5"/>
      <c r="J10" s="7"/>
    </row>
    <row r="11" spans="1:10" x14ac:dyDescent="0.3">
      <c r="A11" s="4" t="s">
        <v>23</v>
      </c>
      <c r="B11" s="5">
        <v>400</v>
      </c>
      <c r="C11" s="6"/>
      <c r="D11" s="5">
        <v>400</v>
      </c>
      <c r="E11" s="6"/>
      <c r="F11" s="5">
        <v>400</v>
      </c>
      <c r="G11" s="5"/>
      <c r="H11" s="54" t="s">
        <v>26</v>
      </c>
      <c r="I11" s="5"/>
      <c r="J11" s="7"/>
    </row>
    <row r="12" spans="1:10" s="1" customFormat="1" x14ac:dyDescent="0.3">
      <c r="A12" s="18" t="s">
        <v>40</v>
      </c>
      <c r="B12" s="19">
        <f>-B10*B11</f>
        <v>0</v>
      </c>
      <c r="C12" s="20"/>
      <c r="D12" s="19">
        <f>-D10*D11</f>
        <v>0</v>
      </c>
      <c r="E12" s="20"/>
      <c r="F12" s="19">
        <f>-F10*F11</f>
        <v>0</v>
      </c>
      <c r="G12" s="24"/>
      <c r="H12" s="54" t="s">
        <v>7</v>
      </c>
      <c r="I12" s="24"/>
      <c r="J12" s="25"/>
    </row>
    <row r="13" spans="1:10" x14ac:dyDescent="0.3">
      <c r="A13" s="4"/>
      <c r="B13" s="15"/>
      <c r="C13" s="6"/>
      <c r="D13" s="26"/>
      <c r="E13" s="6"/>
      <c r="F13" s="26"/>
      <c r="G13" s="5"/>
      <c r="H13" s="54"/>
      <c r="I13" s="5"/>
      <c r="J13" s="7"/>
    </row>
    <row r="14" spans="1:10" x14ac:dyDescent="0.3">
      <c r="A14" s="17" t="s">
        <v>10</v>
      </c>
      <c r="B14" s="5"/>
      <c r="C14" s="6"/>
      <c r="D14" s="5"/>
      <c r="E14" s="6"/>
      <c r="F14" s="5"/>
      <c r="G14" s="5"/>
      <c r="H14" s="54"/>
      <c r="I14" s="5"/>
      <c r="J14" s="7"/>
    </row>
    <row r="15" spans="1:10" x14ac:dyDescent="0.3">
      <c r="A15" s="42" t="s">
        <v>13</v>
      </c>
      <c r="B15" s="44">
        <v>0.64</v>
      </c>
      <c r="C15" s="6"/>
      <c r="D15" s="44">
        <v>0.64</v>
      </c>
      <c r="E15" s="6"/>
      <c r="F15" s="44">
        <v>0.64</v>
      </c>
      <c r="G15" s="5"/>
      <c r="H15" s="54" t="s">
        <v>42</v>
      </c>
      <c r="I15" s="5"/>
      <c r="J15" s="7"/>
    </row>
    <row r="16" spans="1:10" x14ac:dyDescent="0.3">
      <c r="A16" s="42" t="s">
        <v>14</v>
      </c>
      <c r="B16" s="14">
        <f>B4*B15</f>
        <v>64000</v>
      </c>
      <c r="C16" s="14"/>
      <c r="D16" s="14">
        <f>D4*D15</f>
        <v>64000</v>
      </c>
      <c r="E16" s="14"/>
      <c r="F16" s="14">
        <f>F4*F15</f>
        <v>64000</v>
      </c>
      <c r="G16" s="5"/>
      <c r="H16" s="54" t="s">
        <v>7</v>
      </c>
      <c r="I16" s="5"/>
      <c r="J16" s="7"/>
    </row>
    <row r="17" spans="1:10" s="1" customFormat="1" x14ac:dyDescent="0.3">
      <c r="A17" s="50" t="s">
        <v>19</v>
      </c>
      <c r="B17" s="23">
        <f>0.025*B16</f>
        <v>1600</v>
      </c>
      <c r="C17" s="23"/>
      <c r="D17" s="23">
        <f>0.025*D16</f>
        <v>1600</v>
      </c>
      <c r="E17" s="23"/>
      <c r="F17" s="23">
        <f>0.025*F16</f>
        <v>1600</v>
      </c>
      <c r="G17" s="24"/>
      <c r="H17" s="54" t="s">
        <v>7</v>
      </c>
      <c r="I17" s="24"/>
      <c r="J17" s="25"/>
    </row>
    <row r="18" spans="1:10" x14ac:dyDescent="0.3">
      <c r="A18" s="4"/>
      <c r="B18" s="5"/>
      <c r="C18" s="6"/>
      <c r="D18" s="5"/>
      <c r="E18" s="6"/>
      <c r="F18" s="5"/>
      <c r="G18" s="5"/>
      <c r="H18" s="54"/>
      <c r="I18" s="5"/>
      <c r="J18" s="7"/>
    </row>
    <row r="19" spans="1:10" x14ac:dyDescent="0.3">
      <c r="A19" s="17" t="s">
        <v>15</v>
      </c>
      <c r="B19" s="5"/>
      <c r="C19" s="6"/>
      <c r="D19" s="5"/>
      <c r="E19" s="6"/>
      <c r="F19" s="5"/>
      <c r="G19" s="5"/>
      <c r="H19" s="54"/>
      <c r="I19" s="5"/>
      <c r="J19" s="7"/>
    </row>
    <row r="20" spans="1:10" s="1" customFormat="1" x14ac:dyDescent="0.3">
      <c r="A20" s="18" t="s">
        <v>16</v>
      </c>
      <c r="B20" s="51">
        <v>100</v>
      </c>
      <c r="C20" s="52"/>
      <c r="D20" s="51">
        <v>100</v>
      </c>
      <c r="E20" s="52"/>
      <c r="F20" s="51">
        <v>100</v>
      </c>
      <c r="G20" s="24"/>
      <c r="H20" s="54" t="s">
        <v>7</v>
      </c>
      <c r="I20" s="24"/>
      <c r="J20" s="25"/>
    </row>
    <row r="21" spans="1:10" x14ac:dyDescent="0.3">
      <c r="A21" s="4"/>
      <c r="B21" s="5"/>
      <c r="C21" s="6"/>
      <c r="D21" s="5"/>
      <c r="E21" s="6"/>
      <c r="F21" s="5"/>
      <c r="G21" s="5"/>
      <c r="H21" s="54"/>
      <c r="I21" s="5"/>
      <c r="J21" s="7"/>
    </row>
    <row r="22" spans="1:10" x14ac:dyDescent="0.3">
      <c r="A22" s="16" t="s">
        <v>27</v>
      </c>
      <c r="B22" s="5"/>
      <c r="C22" s="6"/>
      <c r="D22" s="5"/>
      <c r="E22" s="6"/>
      <c r="F22" s="5"/>
      <c r="G22" s="5"/>
      <c r="H22" s="54"/>
      <c r="I22" s="5"/>
      <c r="J22" s="7"/>
    </row>
    <row r="23" spans="1:10" x14ac:dyDescent="0.3">
      <c r="A23" s="17" t="s">
        <v>2</v>
      </c>
      <c r="B23" s="5"/>
      <c r="C23" s="6"/>
      <c r="D23" s="5"/>
      <c r="E23" s="6"/>
      <c r="F23" s="5"/>
      <c r="G23" s="5"/>
      <c r="H23" s="54"/>
      <c r="I23" s="5"/>
      <c r="J23" s="7"/>
    </row>
    <row r="24" spans="1:10" x14ac:dyDescent="0.3">
      <c r="A24" s="46" t="s">
        <v>29</v>
      </c>
      <c r="B24" s="47">
        <v>4.7000000000000002E-3</v>
      </c>
      <c r="C24" s="6"/>
      <c r="D24" s="47">
        <v>4.7000000000000002E-3</v>
      </c>
      <c r="E24" s="6"/>
      <c r="F24" s="47">
        <v>4.7000000000000002E-3</v>
      </c>
      <c r="G24" s="5"/>
      <c r="H24" s="54" t="s">
        <v>25</v>
      </c>
      <c r="I24" s="5"/>
      <c r="J24" s="7"/>
    </row>
    <row r="25" spans="1:10" s="1" customFormat="1" x14ac:dyDescent="0.3">
      <c r="A25" s="18" t="s">
        <v>28</v>
      </c>
      <c r="B25" s="22">
        <f>-0.0047*B4</f>
        <v>-470</v>
      </c>
      <c r="C25" s="23"/>
      <c r="D25" s="22">
        <f>-0.0047*D4</f>
        <v>-470</v>
      </c>
      <c r="E25" s="23"/>
      <c r="F25" s="22">
        <f>-0.0047*F4</f>
        <v>-470</v>
      </c>
      <c r="G25" s="24"/>
      <c r="H25" s="54" t="s">
        <v>7</v>
      </c>
      <c r="I25" s="24"/>
      <c r="J25" s="25"/>
    </row>
    <row r="26" spans="1:10" x14ac:dyDescent="0.3">
      <c r="A26" s="4"/>
      <c r="B26" s="5"/>
      <c r="C26" s="6"/>
      <c r="D26" s="5"/>
      <c r="E26" s="6"/>
      <c r="F26" s="5"/>
      <c r="G26" s="5"/>
      <c r="H26" s="54"/>
      <c r="I26" s="5"/>
      <c r="J26" s="7"/>
    </row>
    <row r="27" spans="1:10" x14ac:dyDescent="0.3">
      <c r="A27" s="17" t="s">
        <v>33</v>
      </c>
      <c r="B27" s="5"/>
      <c r="C27" s="6"/>
      <c r="D27" s="5"/>
      <c r="E27" s="6"/>
      <c r="F27" s="5"/>
      <c r="G27" s="5"/>
      <c r="H27" s="54"/>
      <c r="I27" s="5"/>
      <c r="J27" s="7"/>
    </row>
    <row r="28" spans="1:10" s="1" customFormat="1" x14ac:dyDescent="0.3">
      <c r="A28" s="18" t="s">
        <v>34</v>
      </c>
      <c r="B28" s="22">
        <v>3000</v>
      </c>
      <c r="C28" s="20"/>
      <c r="D28" s="22">
        <v>1000</v>
      </c>
      <c r="E28" s="20"/>
      <c r="F28" s="22">
        <v>0</v>
      </c>
      <c r="G28" s="24"/>
      <c r="H28" s="54" t="s">
        <v>41</v>
      </c>
      <c r="I28" s="24"/>
      <c r="J28" s="25"/>
    </row>
    <row r="29" spans="1:10" x14ac:dyDescent="0.3">
      <c r="A29" s="4"/>
      <c r="B29" s="5"/>
      <c r="C29" s="6"/>
      <c r="D29" s="5"/>
      <c r="E29" s="6"/>
      <c r="F29" s="5"/>
      <c r="G29" s="5"/>
      <c r="H29" s="56" t="s">
        <v>37</v>
      </c>
      <c r="I29" s="5"/>
      <c r="J29" s="7"/>
    </row>
    <row r="30" spans="1:10" x14ac:dyDescent="0.3">
      <c r="A30" s="18" t="s">
        <v>35</v>
      </c>
      <c r="B30" s="19">
        <f>B5+B12+B28</f>
        <v>5000</v>
      </c>
      <c r="C30" s="20"/>
      <c r="D30" s="19">
        <f>D5+D12+D28</f>
        <v>2000</v>
      </c>
      <c r="E30" s="20"/>
      <c r="F30" s="19">
        <f>F5+F12+F28</f>
        <v>0</v>
      </c>
      <c r="G30" s="24"/>
      <c r="H30" s="54"/>
      <c r="I30" s="5"/>
      <c r="J30" s="7"/>
    </row>
    <row r="31" spans="1:10" x14ac:dyDescent="0.3">
      <c r="A31" s="18" t="s">
        <v>36</v>
      </c>
      <c r="B31" s="19">
        <f>B17+B20+B25</f>
        <v>1230</v>
      </c>
      <c r="C31" s="20"/>
      <c r="D31" s="19">
        <f>D17+D20+D25</f>
        <v>1230</v>
      </c>
      <c r="E31" s="20"/>
      <c r="F31" s="19">
        <f>F17+F20+F25</f>
        <v>1230</v>
      </c>
      <c r="G31" s="24"/>
      <c r="H31" s="54"/>
      <c r="I31" s="5"/>
      <c r="J31" s="7"/>
    </row>
    <row r="32" spans="1:10" s="1" customFormat="1" x14ac:dyDescent="0.3">
      <c r="A32" s="18"/>
      <c r="B32" s="19"/>
      <c r="C32" s="20"/>
      <c r="D32" s="19"/>
      <c r="E32" s="20"/>
      <c r="F32" s="19"/>
      <c r="G32" s="24"/>
      <c r="H32" s="54"/>
      <c r="I32" s="24"/>
      <c r="J32" s="7"/>
    </row>
    <row r="33" spans="1:10" s="1" customFormat="1" ht="15" thickBot="1" x14ac:dyDescent="0.35">
      <c r="A33" s="27" t="s">
        <v>3</v>
      </c>
      <c r="B33" s="28">
        <f>B30/B31*12</f>
        <v>48.780487804878049</v>
      </c>
      <c r="C33" s="29"/>
      <c r="D33" s="28">
        <f>D30/D31*12</f>
        <v>19.512195121951219</v>
      </c>
      <c r="E33" s="29"/>
      <c r="F33" s="28">
        <f>F30/F31*12</f>
        <v>0</v>
      </c>
      <c r="G33" s="30"/>
      <c r="H33" s="57" t="s">
        <v>7</v>
      </c>
      <c r="I33" s="30"/>
      <c r="J33" s="31"/>
    </row>
    <row r="34" spans="1:10" x14ac:dyDescent="0.3">
      <c r="J34" s="1"/>
    </row>
    <row r="35" spans="1:10" x14ac:dyDescent="0.3">
      <c r="A35" s="1" t="s">
        <v>4</v>
      </c>
    </row>
    <row r="36" spans="1:10" x14ac:dyDescent="0.3">
      <c r="A36" s="58" t="s">
        <v>39</v>
      </c>
      <c r="B36" s="58"/>
      <c r="C36" s="58"/>
      <c r="D36" s="58"/>
      <c r="E36" s="58"/>
      <c r="F36" s="58"/>
      <c r="G36" s="58"/>
      <c r="H36" s="58"/>
      <c r="I36" s="58"/>
      <c r="J36" s="58"/>
    </row>
    <row r="37" spans="1:10" x14ac:dyDescent="0.3">
      <c r="A37" s="58" t="s">
        <v>46</v>
      </c>
      <c r="B37" s="58"/>
      <c r="C37" s="58"/>
      <c r="D37" s="58"/>
      <c r="E37" s="58"/>
      <c r="F37" s="58"/>
      <c r="G37" s="58"/>
      <c r="H37" s="58"/>
      <c r="I37" s="58"/>
      <c r="J37" s="58"/>
    </row>
    <row r="38" spans="1:10" x14ac:dyDescent="0.3">
      <c r="A38" s="58" t="s">
        <v>44</v>
      </c>
      <c r="B38" s="58"/>
      <c r="C38" s="58"/>
      <c r="D38" s="58"/>
      <c r="E38" s="58"/>
      <c r="F38" s="58"/>
      <c r="G38" s="58"/>
      <c r="H38" s="58"/>
      <c r="I38" s="58"/>
      <c r="J38" s="58"/>
    </row>
    <row r="39" spans="1:10" x14ac:dyDescent="0.3">
      <c r="A39" t="s">
        <v>45</v>
      </c>
    </row>
    <row r="41" spans="1:10" ht="30" customHeight="1" x14ac:dyDescent="0.3">
      <c r="A41" s="58" t="s">
        <v>38</v>
      </c>
      <c r="B41" s="58"/>
      <c r="C41" s="58"/>
      <c r="D41" s="58"/>
      <c r="E41" s="58"/>
      <c r="F41" s="58"/>
      <c r="G41" s="58"/>
      <c r="H41" s="58"/>
      <c r="I41" s="58"/>
      <c r="J41" s="58"/>
    </row>
    <row r="43" spans="1:10" ht="29.25" customHeight="1" x14ac:dyDescent="0.3">
      <c r="B43" s="38"/>
      <c r="C43" s="38"/>
      <c r="D43" s="38"/>
      <c r="E43" s="38"/>
      <c r="F43" s="38"/>
      <c r="G43" s="38"/>
      <c r="H43" s="41"/>
      <c r="I43" s="38"/>
      <c r="J43" s="38"/>
    </row>
    <row r="46" spans="1:10" x14ac:dyDescent="0.3">
      <c r="B46" t="s">
        <v>20</v>
      </c>
    </row>
    <row r="47" spans="1:10" x14ac:dyDescent="0.3">
      <c r="B47" t="s">
        <v>21</v>
      </c>
    </row>
    <row r="48" spans="1:10" x14ac:dyDescent="0.3">
      <c r="B48" t="s">
        <v>22</v>
      </c>
    </row>
  </sheetData>
  <mergeCells count="5">
    <mergeCell ref="A36:J36"/>
    <mergeCell ref="A37:J37"/>
    <mergeCell ref="A1:J1"/>
    <mergeCell ref="A41:J41"/>
    <mergeCell ref="A38:J38"/>
  </mergeCells>
  <dataValidations count="1">
    <dataValidation type="list" allowBlank="1" showInputMessage="1" showErrorMessage="1" sqref="B9 D9 F9">
      <formula1>$B$46:$B$48</formula1>
    </dataValidation>
  </dataValidations>
  <pageMargins left="0.7" right="0.7" top="0.75" bottom="0.7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Sheet3</vt:lpstr>
      <vt:lpstr>Template!Print_Area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Mike Roeth</cp:lastModifiedBy>
  <cp:lastPrinted>2013-07-08T10:34:37Z</cp:lastPrinted>
  <dcterms:created xsi:type="dcterms:W3CDTF">2013-05-14T10:08:31Z</dcterms:created>
  <dcterms:modified xsi:type="dcterms:W3CDTF">2014-01-09T17:20:38Z</dcterms:modified>
</cp:coreProperties>
</file>